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Лист1!$A$1:$F$28</definedName>
  </definedNames>
  <calcPr calcId="125725"/>
</workbook>
</file>

<file path=xl/calcChain.xml><?xml version="1.0" encoding="utf-8"?>
<calcChain xmlns="http://schemas.openxmlformats.org/spreadsheetml/2006/main">
  <c r="F15" i="1"/>
  <c r="D11"/>
  <c r="C15"/>
  <c r="C16" s="1"/>
  <c r="F16" s="1"/>
  <c r="C20"/>
  <c r="D13"/>
  <c r="E13" s="1"/>
  <c r="C23" l="1"/>
  <c r="F23" s="1"/>
  <c r="F18"/>
  <c r="F20" s="1"/>
  <c r="D14"/>
  <c r="E14" s="1"/>
  <c r="D12"/>
  <c r="E12" s="1"/>
  <c r="E11"/>
  <c r="D10"/>
  <c r="E10" s="1"/>
  <c r="C9"/>
  <c r="D4"/>
  <c r="F4" s="1"/>
  <c r="F28" s="1"/>
  <c r="D9"/>
  <c r="C28" l="1"/>
  <c r="E9"/>
  <c r="E15" s="1"/>
  <c r="D15"/>
</calcChain>
</file>

<file path=xl/sharedStrings.xml><?xml version="1.0" encoding="utf-8"?>
<sst xmlns="http://schemas.openxmlformats.org/spreadsheetml/2006/main" count="26" uniqueCount="26">
  <si>
    <t>Доходы:</t>
  </si>
  <si>
    <t>Расходы:</t>
  </si>
  <si>
    <t>Председатель</t>
  </si>
  <si>
    <t>Бухгалтер</t>
  </si>
  <si>
    <t>Юрист</t>
  </si>
  <si>
    <t>Паспортист</t>
  </si>
  <si>
    <t>Заработная плата:</t>
  </si>
  <si>
    <t>Оклад, р</t>
  </si>
  <si>
    <t>НДФЛ (13%), р</t>
  </si>
  <si>
    <t>в месяц</t>
  </si>
  <si>
    <t>Сантехник</t>
  </si>
  <si>
    <t>Услуги сторонних организаций</t>
  </si>
  <si>
    <t>Вывоз мусора 3,11р</t>
  </si>
  <si>
    <t>Выплаты в год, р</t>
  </si>
  <si>
    <t>ТСЖ "Зеленовский" Финансовый план на 2014-2015г</t>
  </si>
  <si>
    <t>Уборка подъездов и территории</t>
  </si>
  <si>
    <r>
      <t xml:space="preserve">Инженер по обслуживанию ИТП </t>
    </r>
    <r>
      <rPr>
        <b/>
        <sz val="11"/>
        <color theme="1"/>
        <rFont val="Calibri"/>
        <family val="2"/>
        <charset val="204"/>
        <scheme val="minor"/>
      </rPr>
      <t>(Работает в течении отопительного сезона. 7 месяцев по 12000р)</t>
    </r>
  </si>
  <si>
    <t>Страховые отчисления (30,2%)</t>
  </si>
  <si>
    <t>Выплаты в месяц, р</t>
  </si>
  <si>
    <t>Поступления от собственников жилых помещений и офисов в месяц, р</t>
  </si>
  <si>
    <t>В год, р</t>
  </si>
  <si>
    <t>Плата за содержание и ремонт жилого помещения и офисов за кв.м, р</t>
  </si>
  <si>
    <t>Площадь жилых помещений и офисов, кв.м</t>
  </si>
  <si>
    <t>Остаток на текущие расходы: материалы и з/ч для обслуживания инженерных сетей дома, подготовка дома к зиме (опрессовка, очистка системы отопления, ревизия запорной арматуры и приборов учета), др.</t>
  </si>
  <si>
    <t>Итого:</t>
  </si>
  <si>
    <t>без НДФЛ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</si>
</sst>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6" xfId="0" applyBorder="1"/>
    <xf numFmtId="1" fontId="0" fillId="0" borderId="6" xfId="0" applyNumberFormat="1" applyBorder="1"/>
    <xf numFmtId="0" fontId="0" fillId="2" borderId="2" xfId="0" applyFill="1" applyBorder="1"/>
    <xf numFmtId="1" fontId="1" fillId="2" borderId="2" xfId="0" applyNumberFormat="1" applyFont="1" applyFill="1" applyBorder="1"/>
    <xf numFmtId="1" fontId="0" fillId="2" borderId="2" xfId="0" applyNumberFormat="1" applyFill="1" applyBorder="1"/>
    <xf numFmtId="0" fontId="0" fillId="0" borderId="6" xfId="0" applyFont="1" applyBorder="1"/>
    <xf numFmtId="1" fontId="0" fillId="0" borderId="8" xfId="0" applyNumberFormat="1" applyBorder="1"/>
    <xf numFmtId="0" fontId="0" fillId="0" borderId="8" xfId="0" applyBorder="1"/>
    <xf numFmtId="0" fontId="3" fillId="0" borderId="5" xfId="0" applyFont="1" applyBorder="1"/>
    <xf numFmtId="1" fontId="1" fillId="0" borderId="1" xfId="0" applyNumberFormat="1" applyFont="1" applyBorder="1"/>
    <xf numFmtId="1" fontId="0" fillId="0" borderId="7" xfId="0" applyNumberFormat="1" applyFont="1" applyBorder="1"/>
    <xf numFmtId="0" fontId="0" fillId="0" borderId="1" xfId="0" applyFont="1" applyBorder="1"/>
    <xf numFmtId="0" fontId="0" fillId="0" borderId="12" xfId="0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14" xfId="0" applyBorder="1"/>
    <xf numFmtId="4" fontId="0" fillId="0" borderId="16" xfId="0" applyNumberFormat="1" applyBorder="1"/>
    <xf numFmtId="0" fontId="0" fillId="0" borderId="10" xfId="0" applyBorder="1"/>
    <xf numFmtId="0" fontId="0" fillId="0" borderId="20" xfId="0" applyBorder="1"/>
    <xf numFmtId="0" fontId="0" fillId="0" borderId="13" xfId="0" applyBorder="1"/>
    <xf numFmtId="1" fontId="0" fillId="0" borderId="13" xfId="0" applyNumberFormat="1" applyBorder="1"/>
    <xf numFmtId="0" fontId="0" fillId="0" borderId="21" xfId="0" applyBorder="1"/>
    <xf numFmtId="1" fontId="0" fillId="0" borderId="22" xfId="0" applyNumberFormat="1" applyBorder="1"/>
    <xf numFmtId="1" fontId="0" fillId="0" borderId="23" xfId="0" applyNumberFormat="1" applyBorder="1"/>
    <xf numFmtId="0" fontId="0" fillId="2" borderId="12" xfId="0" applyFill="1" applyBorder="1"/>
    <xf numFmtId="1" fontId="1" fillId="2" borderId="13" xfId="0" applyNumberFormat="1" applyFont="1" applyFill="1" applyBorder="1"/>
    <xf numFmtId="0" fontId="1" fillId="2" borderId="24" xfId="0" applyFont="1" applyFill="1" applyBorder="1" applyAlignment="1">
      <alignment wrapText="1"/>
    </xf>
    <xf numFmtId="1" fontId="1" fillId="2" borderId="25" xfId="0" applyNumberFormat="1" applyFont="1" applyFill="1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2" fillId="0" borderId="12" xfId="0" applyFont="1" applyBorder="1"/>
    <xf numFmtId="1" fontId="1" fillId="0" borderId="13" xfId="0" applyNumberFormat="1" applyFont="1" applyBorder="1"/>
    <xf numFmtId="0" fontId="0" fillId="0" borderId="28" xfId="0" applyBorder="1"/>
    <xf numFmtId="0" fontId="0" fillId="0" borderId="29" xfId="0" applyBorder="1"/>
    <xf numFmtId="0" fontId="1" fillId="0" borderId="30" xfId="0" applyFont="1" applyBorder="1" applyAlignment="1">
      <alignment wrapText="1"/>
    </xf>
    <xf numFmtId="2" fontId="0" fillId="0" borderId="33" xfId="0" applyNumberFormat="1" applyBorder="1"/>
    <xf numFmtId="0" fontId="0" fillId="0" borderId="32" xfId="0" applyBorder="1"/>
    <xf numFmtId="0" fontId="0" fillId="0" borderId="33" xfId="0" applyBorder="1"/>
    <xf numFmtId="2" fontId="5" fillId="0" borderId="34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1" fontId="6" fillId="0" borderId="2" xfId="0" applyNumberFormat="1" applyFont="1" applyBorder="1"/>
    <xf numFmtId="1" fontId="6" fillId="0" borderId="25" xfId="0" applyNumberFormat="1" applyFont="1" applyBorder="1"/>
    <xf numFmtId="0" fontId="0" fillId="0" borderId="40" xfId="0" applyBorder="1"/>
    <xf numFmtId="0" fontId="0" fillId="0" borderId="39" xfId="0" applyBorder="1"/>
    <xf numFmtId="0" fontId="0" fillId="0" borderId="41" xfId="0" applyBorder="1"/>
    <xf numFmtId="0" fontId="0" fillId="0" borderId="22" xfId="0" applyBorder="1"/>
    <xf numFmtId="4" fontId="5" fillId="0" borderId="34" xfId="0" applyNumberFormat="1" applyFont="1" applyBorder="1" applyAlignment="1">
      <alignment horizontal="right"/>
    </xf>
    <xf numFmtId="1" fontId="5" fillId="0" borderId="8" xfId="0" applyNumberFormat="1" applyFont="1" applyBorder="1" applyAlignment="1"/>
    <xf numFmtId="1" fontId="5" fillId="0" borderId="33" xfId="0" applyNumberFormat="1" applyFont="1" applyBorder="1" applyAlignment="1"/>
    <xf numFmtId="0" fontId="0" fillId="0" borderId="1" xfId="0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8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H10" sqref="H10"/>
    </sheetView>
  </sheetViews>
  <sheetFormatPr defaultRowHeight="15"/>
  <cols>
    <col min="1" max="1" width="19.42578125" customWidth="1"/>
    <col min="2" max="2" width="38" customWidth="1"/>
    <col min="3" max="3" width="19.7109375" customWidth="1"/>
    <col min="4" max="4" width="23.140625" customWidth="1"/>
    <col min="5" max="5" width="16.85546875" customWidth="1"/>
    <col min="6" max="6" width="17" customWidth="1"/>
  </cols>
  <sheetData>
    <row r="1" spans="1:6" ht="15.75" thickBot="1">
      <c r="A1" s="75" t="s">
        <v>14</v>
      </c>
      <c r="B1" s="75"/>
      <c r="C1" s="75"/>
      <c r="D1" s="75"/>
      <c r="E1" s="75"/>
      <c r="F1" s="75"/>
    </row>
    <row r="2" spans="1:6">
      <c r="A2" s="80" t="s">
        <v>0</v>
      </c>
      <c r="B2" s="81"/>
      <c r="C2" s="81"/>
      <c r="D2" s="81"/>
      <c r="E2" s="81"/>
      <c r="F2" s="82"/>
    </row>
    <row r="3" spans="1:6" s="56" customFormat="1" ht="60" customHeight="1">
      <c r="A3" s="85" t="s">
        <v>21</v>
      </c>
      <c r="B3" s="86"/>
      <c r="C3" s="54" t="s">
        <v>22</v>
      </c>
      <c r="D3" s="76" t="s">
        <v>19</v>
      </c>
      <c r="E3" s="77"/>
      <c r="F3" s="55" t="s">
        <v>20</v>
      </c>
    </row>
    <row r="4" spans="1:6" ht="15.75" thickBot="1">
      <c r="A4" s="83">
        <v>25</v>
      </c>
      <c r="B4" s="84"/>
      <c r="C4" s="27">
        <v>6434.19</v>
      </c>
      <c r="D4" s="28">
        <f>A4*C4</f>
        <v>160854.75</v>
      </c>
      <c r="E4" s="29"/>
      <c r="F4" s="30">
        <f>D4*12</f>
        <v>1930257</v>
      </c>
    </row>
    <row r="5" spans="1:6" hidden="1">
      <c r="A5" s="31"/>
      <c r="B5" s="6"/>
      <c r="C5" s="6"/>
      <c r="D5" s="6"/>
      <c r="E5" s="6"/>
      <c r="F5" s="32"/>
    </row>
    <row r="6" spans="1:6">
      <c r="A6" s="80" t="s">
        <v>1</v>
      </c>
      <c r="B6" s="81"/>
      <c r="C6" s="81"/>
      <c r="D6" s="81"/>
      <c r="E6" s="81"/>
      <c r="F6" s="82"/>
    </row>
    <row r="7" spans="1:6">
      <c r="A7" s="26"/>
      <c r="B7" s="12" t="s">
        <v>6</v>
      </c>
      <c r="C7" s="78" t="s">
        <v>18</v>
      </c>
      <c r="D7" s="79"/>
      <c r="E7" s="79"/>
      <c r="F7" s="33" t="s">
        <v>13</v>
      </c>
    </row>
    <row r="8" spans="1:6" ht="15.75" customHeight="1">
      <c r="A8" s="26"/>
      <c r="B8" s="12"/>
      <c r="C8" s="1" t="s">
        <v>7</v>
      </c>
      <c r="D8" s="1" t="s">
        <v>8</v>
      </c>
      <c r="E8" s="66" t="s">
        <v>25</v>
      </c>
      <c r="F8" s="33"/>
    </row>
    <row r="9" spans="1:6">
      <c r="A9" s="26"/>
      <c r="B9" s="1" t="s">
        <v>2</v>
      </c>
      <c r="C9" s="2">
        <f>23000</f>
        <v>23000</v>
      </c>
      <c r="D9" s="2">
        <f>C9*13%</f>
        <v>2990</v>
      </c>
      <c r="E9" s="2">
        <f t="shared" ref="E9:E14" si="0">C9-D9</f>
        <v>20010</v>
      </c>
      <c r="F9" s="34"/>
    </row>
    <row r="10" spans="1:6" ht="46.5" customHeight="1">
      <c r="A10" s="26"/>
      <c r="B10" s="13" t="s">
        <v>16</v>
      </c>
      <c r="C10" s="2">
        <v>7000</v>
      </c>
      <c r="D10" s="2">
        <f>C10*13%</f>
        <v>910</v>
      </c>
      <c r="E10" s="2">
        <f t="shared" si="0"/>
        <v>6090</v>
      </c>
      <c r="F10" s="34"/>
    </row>
    <row r="11" spans="1:6">
      <c r="A11" s="26"/>
      <c r="B11" s="1" t="s">
        <v>3</v>
      </c>
      <c r="C11" s="2">
        <v>12000</v>
      </c>
      <c r="D11" s="2">
        <f>C11*0.13</f>
        <v>1560</v>
      </c>
      <c r="E11" s="2">
        <f t="shared" si="0"/>
        <v>10440</v>
      </c>
      <c r="F11" s="34"/>
    </row>
    <row r="12" spans="1:6">
      <c r="A12" s="26"/>
      <c r="B12" s="1" t="s">
        <v>4</v>
      </c>
      <c r="C12" s="2">
        <v>12000</v>
      </c>
      <c r="D12" s="2">
        <f>C12*13%</f>
        <v>1560</v>
      </c>
      <c r="E12" s="2">
        <f t="shared" si="0"/>
        <v>10440</v>
      </c>
      <c r="F12" s="34"/>
    </row>
    <row r="13" spans="1:6">
      <c r="A13" s="35"/>
      <c r="B13" s="19" t="s">
        <v>10</v>
      </c>
      <c r="C13" s="15">
        <v>12000</v>
      </c>
      <c r="D13" s="20">
        <f>C13*13%</f>
        <v>1560</v>
      </c>
      <c r="E13" s="21">
        <f t="shared" si="0"/>
        <v>10440</v>
      </c>
      <c r="F13" s="36"/>
    </row>
    <row r="14" spans="1:6">
      <c r="A14" s="35"/>
      <c r="B14" s="14" t="s">
        <v>5</v>
      </c>
      <c r="C14" s="15">
        <v>4600</v>
      </c>
      <c r="D14" s="15">
        <f>C14*13%</f>
        <v>598</v>
      </c>
      <c r="E14" s="15">
        <f t="shared" si="0"/>
        <v>4002</v>
      </c>
      <c r="F14" s="37"/>
    </row>
    <row r="15" spans="1:6">
      <c r="A15" s="38" t="s">
        <v>24</v>
      </c>
      <c r="B15" s="9"/>
      <c r="C15" s="11">
        <f>SUM(C9,C10,C11,C12,C13,C14)</f>
        <v>70600</v>
      </c>
      <c r="D15" s="11">
        <f>SUM(D9:D14)</f>
        <v>9178</v>
      </c>
      <c r="E15" s="11">
        <f>SUM(E9:E14)</f>
        <v>61422</v>
      </c>
      <c r="F15" s="39">
        <f>SUM(C15*12)</f>
        <v>847200</v>
      </c>
    </row>
    <row r="16" spans="1:6" ht="30">
      <c r="A16" s="40" t="s">
        <v>17</v>
      </c>
      <c r="B16" s="16"/>
      <c r="C16" s="17">
        <f>C15*30.2%</f>
        <v>21321.200000000001</v>
      </c>
      <c r="D16" s="18"/>
      <c r="E16" s="18"/>
      <c r="F16" s="41">
        <f>SUM(C16*12)</f>
        <v>255854.40000000002</v>
      </c>
    </row>
    <row r="17" spans="1:6" s="8" customFormat="1">
      <c r="A17" s="38"/>
      <c r="B17" s="10" t="s">
        <v>11</v>
      </c>
      <c r="C17" s="11"/>
      <c r="D17" s="11"/>
      <c r="E17" s="11"/>
      <c r="F17" s="39"/>
    </row>
    <row r="18" spans="1:6">
      <c r="A18" s="42"/>
      <c r="B18" s="3" t="s">
        <v>15</v>
      </c>
      <c r="C18" s="57">
        <v>16000</v>
      </c>
      <c r="D18" s="4"/>
      <c r="E18" s="3"/>
      <c r="F18" s="58">
        <f>C18*12</f>
        <v>192000</v>
      </c>
    </row>
    <row r="19" spans="1:6" hidden="1">
      <c r="A19" s="43"/>
      <c r="B19" s="6"/>
      <c r="C19" s="6"/>
      <c r="D19" s="6"/>
      <c r="E19" s="6"/>
      <c r="F19" s="44"/>
    </row>
    <row r="20" spans="1:6" hidden="1">
      <c r="A20" s="45"/>
      <c r="B20" s="22"/>
      <c r="C20" s="23">
        <f>SUM(C18:C19)</f>
        <v>16000</v>
      </c>
      <c r="D20" s="24"/>
      <c r="E20" s="25"/>
      <c r="F20" s="46">
        <f>SUM(F18:F19)</f>
        <v>192000</v>
      </c>
    </row>
    <row r="21" spans="1:6" hidden="1">
      <c r="A21" s="47"/>
      <c r="B21" s="7"/>
      <c r="C21" s="3"/>
      <c r="D21" s="7"/>
      <c r="E21" s="7"/>
      <c r="F21" s="48"/>
    </row>
    <row r="22" spans="1:6">
      <c r="A22" s="49"/>
      <c r="B22" s="5"/>
      <c r="C22" s="1" t="s">
        <v>9</v>
      </c>
      <c r="D22" s="5"/>
      <c r="E22" s="1"/>
      <c r="F22" s="33"/>
    </row>
    <row r="23" spans="1:6" ht="15.75" thickBot="1">
      <c r="A23" s="67" t="s">
        <v>12</v>
      </c>
      <c r="B23" s="68"/>
      <c r="C23" s="50">
        <f>SUM(3.11*C4)</f>
        <v>20010.330899999997</v>
      </c>
      <c r="D23" s="51"/>
      <c r="E23" s="52"/>
      <c r="F23" s="53">
        <f>SUM(C23*12)</f>
        <v>240123.97079999995</v>
      </c>
    </row>
    <row r="24" spans="1:6" ht="15" customHeight="1">
      <c r="A24" s="69" t="s">
        <v>23</v>
      </c>
      <c r="B24" s="70"/>
      <c r="C24" s="60"/>
      <c r="D24" s="59"/>
      <c r="E24" s="60"/>
      <c r="F24" s="61"/>
    </row>
    <row r="25" spans="1:6">
      <c r="A25" s="71"/>
      <c r="B25" s="72"/>
      <c r="C25" s="64"/>
      <c r="D25" s="6"/>
      <c r="E25" s="21"/>
      <c r="F25" s="62"/>
    </row>
    <row r="26" spans="1:6">
      <c r="A26" s="71"/>
      <c r="B26" s="72"/>
      <c r="C26" s="64"/>
      <c r="D26" s="6"/>
      <c r="E26" s="21"/>
      <c r="F26" s="62"/>
    </row>
    <row r="27" spans="1:6">
      <c r="A27" s="71"/>
      <c r="B27" s="72"/>
      <c r="C27" s="64"/>
      <c r="D27" s="6"/>
      <c r="E27" s="21"/>
      <c r="F27" s="62"/>
    </row>
    <row r="28" spans="1:6" ht="15.75" thickBot="1">
      <c r="A28" s="73"/>
      <c r="B28" s="74"/>
      <c r="C28" s="65">
        <f>SUM(D4-C16-C15-C18-C23)</f>
        <v>32923.219099999988</v>
      </c>
      <c r="D28" s="51"/>
      <c r="E28" s="52"/>
      <c r="F28" s="63">
        <f>SUM(F4-F15-F16-F18-F23)</f>
        <v>395078.62920000002</v>
      </c>
    </row>
  </sheetData>
  <sheetProtection password="8EB8" sheet="1" objects="1" scenarios="1" selectLockedCells="1"/>
  <mergeCells count="9">
    <mergeCell ref="A23:B23"/>
    <mergeCell ref="A24:B28"/>
    <mergeCell ref="A1:F1"/>
    <mergeCell ref="D3:E3"/>
    <mergeCell ref="C7:E7"/>
    <mergeCell ref="A2:F2"/>
    <mergeCell ref="A6:F6"/>
    <mergeCell ref="A4:B4"/>
    <mergeCell ref="A3:B3"/>
  </mergeCells>
  <phoneticPr fontId="4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a.kusakin</dc:creator>
  <cp:lastModifiedBy>Зеленовская</cp:lastModifiedBy>
  <cp:lastPrinted>2014-05-23T07:05:27Z</cp:lastPrinted>
  <dcterms:created xsi:type="dcterms:W3CDTF">2012-05-22T11:14:59Z</dcterms:created>
  <dcterms:modified xsi:type="dcterms:W3CDTF">2014-10-09T19:40:53Z</dcterms:modified>
</cp:coreProperties>
</file>